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70"/>
  </bookViews>
  <sheets>
    <sheet name="計算シート" sheetId="5" r:id="rId1"/>
    <sheet name="記入例" sheetId="7" r:id="rId2"/>
  </sheets>
  <definedNames>
    <definedName name="_xlnm.Print_Area" localSheetId="1">記入例!$A$1:$O$58</definedName>
    <definedName name="_xlnm.Print_Area" localSheetId="0">計算シート!$A$1:$O$59</definedName>
  </definedNames>
  <calcPr calcId="152511"/>
</workbook>
</file>

<file path=xl/calcChain.xml><?xml version="1.0" encoding="utf-8"?>
<calcChain xmlns="http://schemas.openxmlformats.org/spreadsheetml/2006/main">
  <c r="G29" i="7" l="1"/>
  <c r="G28" i="7"/>
  <c r="G27" i="7"/>
  <c r="G26" i="7"/>
  <c r="G25" i="7"/>
  <c r="G24" i="7"/>
  <c r="G23" i="7"/>
  <c r="G22" i="7"/>
  <c r="G21" i="7"/>
  <c r="G20" i="7"/>
  <c r="G19" i="7"/>
  <c r="G16" i="7"/>
  <c r="F11" i="7"/>
  <c r="G35" i="7" l="1"/>
  <c r="L35" i="7" s="1"/>
  <c r="G36" i="7"/>
  <c r="L36" i="7" s="1"/>
  <c r="G33" i="7"/>
  <c r="L33" i="7" s="1"/>
  <c r="G34" i="7"/>
  <c r="L34" i="7" s="1"/>
  <c r="G17" i="5"/>
  <c r="G30" i="5"/>
  <c r="G29" i="5"/>
  <c r="G28" i="5"/>
  <c r="G27" i="5"/>
  <c r="G26" i="5"/>
  <c r="G25" i="5"/>
  <c r="G24" i="5"/>
  <c r="G23" i="5"/>
  <c r="G22" i="5"/>
  <c r="F11" i="5"/>
  <c r="L37" i="7" l="1"/>
  <c r="F42" i="7" s="1"/>
  <c r="J42" i="7" s="1"/>
  <c r="F45" i="7" s="1"/>
  <c r="F46" i="7" s="1"/>
  <c r="G20" i="5"/>
  <c r="G21" i="5"/>
  <c r="G36" i="5" l="1"/>
  <c r="L36" i="5" s="1"/>
  <c r="G35" i="5"/>
  <c r="L35" i="5" s="1"/>
  <c r="G34" i="5"/>
  <c r="L34" i="5" s="1"/>
  <c r="G37" i="5"/>
  <c r="L37" i="5" s="1"/>
  <c r="L38" i="5" l="1"/>
  <c r="F43" i="5" s="1"/>
  <c r="J43" i="5" s="1"/>
  <c r="F46" i="5" s="1"/>
  <c r="F47" i="5" s="1"/>
</calcChain>
</file>

<file path=xl/sharedStrings.xml><?xml version="1.0" encoding="utf-8"?>
<sst xmlns="http://schemas.openxmlformats.org/spreadsheetml/2006/main" count="108" uniqueCount="47">
  <si>
    <t>年齢</t>
    <rPh sb="0" eb="2">
      <t>ネンレイ</t>
    </rPh>
    <phoneticPr fontId="1"/>
  </si>
  <si>
    <t>人数</t>
    <rPh sb="0" eb="2">
      <t>ニンズウ</t>
    </rPh>
    <phoneticPr fontId="1"/>
  </si>
  <si>
    <t>世帯人数</t>
    <rPh sb="0" eb="2">
      <t>セタイ</t>
    </rPh>
    <rPh sb="2" eb="4">
      <t>ニンズウ</t>
    </rPh>
    <phoneticPr fontId="1"/>
  </si>
  <si>
    <t>係数</t>
    <rPh sb="0" eb="2">
      <t>ケイスウ</t>
    </rPh>
    <phoneticPr fontId="1"/>
  </si>
  <si>
    <t>世帯員生年月日</t>
    <rPh sb="0" eb="2">
      <t>セタイ</t>
    </rPh>
    <rPh sb="2" eb="3">
      <t>イン</t>
    </rPh>
    <rPh sb="3" eb="5">
      <t>セイネン</t>
    </rPh>
    <rPh sb="5" eb="7">
      <t>ガッピ</t>
    </rPh>
    <phoneticPr fontId="1"/>
  </si>
  <si>
    <t>申請予定日</t>
    <rPh sb="0" eb="2">
      <t>シンセイ</t>
    </rPh>
    <rPh sb="2" eb="4">
      <t>ヨテイ</t>
    </rPh>
    <rPh sb="4" eb="5">
      <t>ビ</t>
    </rPh>
    <phoneticPr fontId="1"/>
  </si>
  <si>
    <t>居住開始予定日</t>
    <rPh sb="0" eb="2">
      <t>キョジュウ</t>
    </rPh>
    <rPh sb="2" eb="4">
      <t>カイシ</t>
    </rPh>
    <rPh sb="4" eb="7">
      <t>ヨテイビ</t>
    </rPh>
    <phoneticPr fontId="1"/>
  </si>
  <si>
    <t>計算用</t>
    <rPh sb="0" eb="3">
      <t>ケイサンヨウ</t>
    </rPh>
    <phoneticPr fontId="1"/>
  </si>
  <si>
    <t>※計算用の世帯人数が４を超える場合は</t>
    <rPh sb="1" eb="3">
      <t>ケイサン</t>
    </rPh>
    <rPh sb="3" eb="4">
      <t>ヨウ</t>
    </rPh>
    <rPh sb="5" eb="7">
      <t>セタイ</t>
    </rPh>
    <rPh sb="7" eb="9">
      <t>ニンズウ</t>
    </rPh>
    <rPh sb="12" eb="13">
      <t>コ</t>
    </rPh>
    <rPh sb="15" eb="17">
      <t>バアイ</t>
    </rPh>
    <phoneticPr fontId="1"/>
  </si>
  <si>
    <t>　５％が控除される。</t>
    <rPh sb="4" eb="6">
      <t>コウジョ</t>
    </rPh>
    <phoneticPr fontId="1"/>
  </si>
  <si>
    <t>※単身世帯以外で、２人に</t>
    <rPh sb="1" eb="3">
      <t>タンシン</t>
    </rPh>
    <rPh sb="3" eb="5">
      <t>セタイ</t>
    </rPh>
    <rPh sb="5" eb="7">
      <t>イガイ</t>
    </rPh>
    <rPh sb="10" eb="11">
      <t>ニン</t>
    </rPh>
    <phoneticPr fontId="1"/>
  </si>
  <si>
    <t>満たない場合は２人となる。</t>
    <phoneticPr fontId="1"/>
  </si>
  <si>
    <t>① 単身の学生、単身赴任者、被災者、失業等により収入が著しく減少した者等であって一</t>
  </si>
  <si>
    <t>② 適切な規模の共用の台所及び浴室があり、各個室に専用のミニキッチン、水洗便所及び</t>
  </si>
  <si>
    <t>洗面所が確保され、上記の面積から共用化した機能・設備に相当する面積を減じた面積が</t>
  </si>
  <si>
    <t>個室部分で確保されている場合</t>
  </si>
  <si>
    <t>※ 次の場合には、上記の面積によらないことができる。</t>
    <phoneticPr fontId="1"/>
  </si>
  <si>
    <t>定の期間の居住を前提とした面積が確保されている場合</t>
    <phoneticPr fontId="1"/>
  </si>
  <si>
    <t>要綱第３条第３号「住宅の延べ面積は、住生活基本計画（全国計画）において定める一般型誘導居住面積水準を満たすこと。」</t>
    <phoneticPr fontId="1"/>
  </si>
  <si>
    <t>【要件の根拠規定】</t>
    <rPh sb="1" eb="3">
      <t>ヨウケン</t>
    </rPh>
    <rPh sb="4" eb="6">
      <t>コンキョ</t>
    </rPh>
    <rPh sb="6" eb="8">
      <t>キテイ</t>
    </rPh>
    <phoneticPr fontId="1"/>
  </si>
  <si>
    <t>延べ面積</t>
    <rPh sb="0" eb="1">
      <t>ノ</t>
    </rPh>
    <rPh sb="2" eb="4">
      <t>メンセキ</t>
    </rPh>
    <phoneticPr fontId="1"/>
  </si>
  <si>
    <t>判定</t>
    <rPh sb="0" eb="2">
      <t>ハンテイ</t>
    </rPh>
    <phoneticPr fontId="1"/>
  </si>
  <si>
    <t>㎡</t>
  </si>
  <si>
    <t>㎡</t>
    <phoneticPr fontId="1"/>
  </si>
  <si>
    <t>年齢（申請予定日時点）</t>
    <rPh sb="0" eb="2">
      <t>ネンレイ</t>
    </rPh>
    <rPh sb="3" eb="5">
      <t>シンセイ</t>
    </rPh>
    <rPh sb="5" eb="7">
      <t>ヨテイ</t>
    </rPh>
    <rPh sb="7" eb="8">
      <t>ビ</t>
    </rPh>
    <rPh sb="8" eb="10">
      <t>ジテン</t>
    </rPh>
    <phoneticPr fontId="1"/>
  </si>
  <si>
    <t>×</t>
  </si>
  <si>
    <t>＋</t>
  </si>
  <si>
    <t>＝</t>
  </si>
  <si>
    <t>世帯人数</t>
    <phoneticPr fontId="1"/>
  </si>
  <si>
    <t>×</t>
    <phoneticPr fontId="1"/>
  </si>
  <si>
    <t>＝</t>
    <phoneticPr fontId="1"/>
  </si>
  <si>
    <t>単身者の場合</t>
    <rPh sb="0" eb="3">
      <t>タンシンシャ</t>
    </rPh>
    <rPh sb="4" eb="6">
      <t>バアイ</t>
    </rPh>
    <phoneticPr fontId="1"/>
  </si>
  <si>
    <t>2人以上の世帯の場合</t>
    <rPh sb="1" eb="4">
      <t>ニンイジョウ</t>
    </rPh>
    <rPh sb="5" eb="7">
      <t>セタイ</t>
    </rPh>
    <rPh sb="8" eb="10">
      <t>バアイ</t>
    </rPh>
    <phoneticPr fontId="1"/>
  </si>
  <si>
    <t>計</t>
    <phoneticPr fontId="1"/>
  </si>
  <si>
    <t>要件計算</t>
    <rPh sb="0" eb="2">
      <t>ヨウケン</t>
    </rPh>
    <rPh sb="2" eb="4">
      <t>ケイサン</t>
    </rPh>
    <phoneticPr fontId="1"/>
  </si>
  <si>
    <t>要件</t>
    <rPh sb="0" eb="2">
      <t>ヨウケン</t>
    </rPh>
    <phoneticPr fontId="1"/>
  </si>
  <si>
    <t>↓３か月後</t>
    <rPh sb="3" eb="5">
      <t>ゲツゴ</t>
    </rPh>
    <phoneticPr fontId="1"/>
  </si>
  <si>
    <t>２</t>
    <phoneticPr fontId="1"/>
  </si>
  <si>
    <t>１</t>
    <phoneticPr fontId="1"/>
  </si>
  <si>
    <t>○</t>
    <phoneticPr fontId="1"/>
  </si>
  <si>
    <t>○</t>
    <phoneticPr fontId="1"/>
  </si>
  <si>
    <t>2人以上の世帯の場合（グレーの所に内容を記載ください。）</t>
    <rPh sb="1" eb="4">
      <t>ニンイジョウ</t>
    </rPh>
    <rPh sb="5" eb="7">
      <t>セタイ</t>
    </rPh>
    <rPh sb="8" eb="10">
      <t>バアイ</t>
    </rPh>
    <rPh sb="15" eb="16">
      <t>トコロ</t>
    </rPh>
    <rPh sb="17" eb="19">
      <t>ナイヨウ</t>
    </rPh>
    <rPh sb="20" eb="22">
      <t>キサイ</t>
    </rPh>
    <phoneticPr fontId="1"/>
  </si>
  <si>
    <t>延べ面積を記載ください。</t>
    <rPh sb="0" eb="1">
      <t>ノ</t>
    </rPh>
    <rPh sb="2" eb="4">
      <t>メンセキ</t>
    </rPh>
    <rPh sb="5" eb="7">
      <t>キサイ</t>
    </rPh>
    <phoneticPr fontId="1"/>
  </si>
  <si>
    <t>以下のいずれかにより判定します。（該当の方に○を記載ください。）</t>
    <rPh sb="0" eb="2">
      <t>イカ</t>
    </rPh>
    <rPh sb="10" eb="12">
      <t>ハンテイ</t>
    </rPh>
    <rPh sb="17" eb="19">
      <t>ガイトウ</t>
    </rPh>
    <rPh sb="20" eb="21">
      <t>ホウ</t>
    </rPh>
    <rPh sb="24" eb="26">
      <t>キサイ</t>
    </rPh>
    <phoneticPr fontId="1"/>
  </si>
  <si>
    <t>一般型誘導居住面積水準計算書</t>
    <rPh sb="0" eb="3">
      <t>イッパンガタ</t>
    </rPh>
    <rPh sb="3" eb="5">
      <t>ユウドウ</t>
    </rPh>
    <rPh sb="5" eb="7">
      <t>キョジュウ</t>
    </rPh>
    <rPh sb="7" eb="9">
      <t>メンセキ</t>
    </rPh>
    <rPh sb="9" eb="11">
      <t>スイジュン</t>
    </rPh>
    <rPh sb="11" eb="13">
      <t>ケイサン</t>
    </rPh>
    <rPh sb="13" eb="14">
      <t>ショ</t>
    </rPh>
    <phoneticPr fontId="1"/>
  </si>
  <si>
    <t>グレーの所に日付を記載ください。</t>
    <rPh sb="6" eb="8">
      <t>ヒヅケ</t>
    </rPh>
    <phoneticPr fontId="1"/>
  </si>
  <si>
    <t>一般型誘導居住面積水準計算</t>
    <rPh sb="0" eb="3">
      <t>イッパンガタ</t>
    </rPh>
    <rPh sb="3" eb="5">
      <t>ユウドウ</t>
    </rPh>
    <rPh sb="5" eb="7">
      <t>キョジュウ</t>
    </rPh>
    <rPh sb="7" eb="9">
      <t>メンセキ</t>
    </rPh>
    <rPh sb="9" eb="11">
      <t>スイジュン</t>
    </rPh>
    <rPh sb="11" eb="13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</si>
</sst>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歳&quot;&quot;以&quot;&quot;上&quot;"/>
    <numFmt numFmtId="177" formatCode="#&quot;歳&quot;&quot;未&quot;&quot;満&quot;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top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177" fontId="0" fillId="0" borderId="5" xfId="0" applyNumberForma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57" fontId="0" fillId="0" borderId="2" xfId="0" applyNumberFormat="1" applyFill="1" applyBorder="1" applyAlignment="1">
      <alignment vertical="center"/>
    </xf>
    <xf numFmtId="0" fontId="0" fillId="0" borderId="8" xfId="0" applyBorder="1" applyAlignment="1">
      <alignment vertical="center"/>
    </xf>
    <xf numFmtId="57" fontId="0" fillId="0" borderId="4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2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57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57" fontId="0" fillId="0" borderId="1" xfId="0" applyNumberFormat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57" fontId="0" fillId="2" borderId="1" xfId="0" applyNumberForma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57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75153</xdr:rowOff>
    </xdr:from>
    <xdr:to>
      <xdr:col>1</xdr:col>
      <xdr:colOff>2408</xdr:colOff>
      <xdr:row>12</xdr:row>
      <xdr:rowOff>74211</xdr:rowOff>
    </xdr:to>
    <xdr:sp macro="" textlink="">
      <xdr:nvSpPr>
        <xdr:cNvPr id="4" name="フリーフォーム 3"/>
        <xdr:cNvSpPr/>
      </xdr:nvSpPr>
      <xdr:spPr>
        <a:xfrm>
          <a:off x="352425" y="1446753"/>
          <a:ext cx="154808" cy="703908"/>
        </a:xfrm>
        <a:custGeom>
          <a:avLst/>
          <a:gdLst>
            <a:gd name="connsiteX0" fmla="*/ 125605 w 125605"/>
            <a:gd name="connsiteY0" fmla="*/ 0 h 1371181"/>
            <a:gd name="connsiteX1" fmla="*/ 0 w 125605"/>
            <a:gd name="connsiteY1" fmla="*/ 0 h 1371181"/>
            <a:gd name="connsiteX2" fmla="*/ 0 w 125605"/>
            <a:gd name="connsiteY2" fmla="*/ 1371181 h 1371181"/>
            <a:gd name="connsiteX3" fmla="*/ 115138 w 125605"/>
            <a:gd name="connsiteY3" fmla="*/ 1371181 h 13711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5605" h="1371181">
              <a:moveTo>
                <a:pt x="125605" y="0"/>
              </a:moveTo>
              <a:lnTo>
                <a:pt x="0" y="0"/>
              </a:lnTo>
              <a:lnTo>
                <a:pt x="0" y="1371181"/>
              </a:lnTo>
              <a:lnTo>
                <a:pt x="115138" y="1371181"/>
              </a:lnTo>
            </a:path>
          </a:pathLst>
        </a:cu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6</xdr:row>
      <xdr:rowOff>152400</xdr:rowOff>
    </xdr:from>
    <xdr:to>
      <xdr:col>0</xdr:col>
      <xdr:colOff>352425</xdr:colOff>
      <xdr:row>10</xdr:row>
      <xdr:rowOff>38100</xdr:rowOff>
    </xdr:to>
    <xdr:sp macro="" textlink="">
      <xdr:nvSpPr>
        <xdr:cNvPr id="5" name="フリーフォーム 4"/>
        <xdr:cNvSpPr/>
      </xdr:nvSpPr>
      <xdr:spPr>
        <a:xfrm>
          <a:off x="257175" y="1181100"/>
          <a:ext cx="95250" cy="581025"/>
        </a:xfrm>
        <a:custGeom>
          <a:avLst/>
          <a:gdLst>
            <a:gd name="connsiteX0" fmla="*/ 0 w 66675"/>
            <a:gd name="connsiteY0" fmla="*/ 0 h 581025"/>
            <a:gd name="connsiteX1" fmla="*/ 0 w 66675"/>
            <a:gd name="connsiteY1" fmla="*/ 581025 h 581025"/>
            <a:gd name="connsiteX2" fmla="*/ 66675 w 66675"/>
            <a:gd name="connsiteY2" fmla="*/ 581025 h 581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6675" h="581025">
              <a:moveTo>
                <a:pt x="0" y="0"/>
              </a:moveTo>
              <a:lnTo>
                <a:pt x="0" y="581025"/>
              </a:lnTo>
              <a:lnTo>
                <a:pt x="66675" y="581025"/>
              </a:ln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75153</xdr:rowOff>
    </xdr:from>
    <xdr:to>
      <xdr:col>1</xdr:col>
      <xdr:colOff>2408</xdr:colOff>
      <xdr:row>12</xdr:row>
      <xdr:rowOff>74211</xdr:rowOff>
    </xdr:to>
    <xdr:sp macro="" textlink="">
      <xdr:nvSpPr>
        <xdr:cNvPr id="2" name="フリーフォーム 1"/>
        <xdr:cNvSpPr/>
      </xdr:nvSpPr>
      <xdr:spPr>
        <a:xfrm>
          <a:off x="352425" y="1446753"/>
          <a:ext cx="154808" cy="713433"/>
        </a:xfrm>
        <a:custGeom>
          <a:avLst/>
          <a:gdLst>
            <a:gd name="connsiteX0" fmla="*/ 125605 w 125605"/>
            <a:gd name="connsiteY0" fmla="*/ 0 h 1371181"/>
            <a:gd name="connsiteX1" fmla="*/ 0 w 125605"/>
            <a:gd name="connsiteY1" fmla="*/ 0 h 1371181"/>
            <a:gd name="connsiteX2" fmla="*/ 0 w 125605"/>
            <a:gd name="connsiteY2" fmla="*/ 1371181 h 1371181"/>
            <a:gd name="connsiteX3" fmla="*/ 115138 w 125605"/>
            <a:gd name="connsiteY3" fmla="*/ 1371181 h 13711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5605" h="1371181">
              <a:moveTo>
                <a:pt x="125605" y="0"/>
              </a:moveTo>
              <a:lnTo>
                <a:pt x="0" y="0"/>
              </a:lnTo>
              <a:lnTo>
                <a:pt x="0" y="1371181"/>
              </a:lnTo>
              <a:lnTo>
                <a:pt x="115138" y="1371181"/>
              </a:lnTo>
            </a:path>
          </a:pathLst>
        </a:cu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6</xdr:row>
      <xdr:rowOff>152400</xdr:rowOff>
    </xdr:from>
    <xdr:to>
      <xdr:col>0</xdr:col>
      <xdr:colOff>352425</xdr:colOff>
      <xdr:row>10</xdr:row>
      <xdr:rowOff>38100</xdr:rowOff>
    </xdr:to>
    <xdr:sp macro="" textlink="">
      <xdr:nvSpPr>
        <xdr:cNvPr id="3" name="フリーフォーム 2"/>
        <xdr:cNvSpPr/>
      </xdr:nvSpPr>
      <xdr:spPr>
        <a:xfrm>
          <a:off x="257175" y="1181100"/>
          <a:ext cx="95250" cy="581025"/>
        </a:xfrm>
        <a:custGeom>
          <a:avLst/>
          <a:gdLst>
            <a:gd name="connsiteX0" fmla="*/ 0 w 66675"/>
            <a:gd name="connsiteY0" fmla="*/ 0 h 581025"/>
            <a:gd name="connsiteX1" fmla="*/ 0 w 66675"/>
            <a:gd name="connsiteY1" fmla="*/ 581025 h 581025"/>
            <a:gd name="connsiteX2" fmla="*/ 66675 w 66675"/>
            <a:gd name="connsiteY2" fmla="*/ 581025 h 581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6675" h="581025">
              <a:moveTo>
                <a:pt x="0" y="0"/>
              </a:moveTo>
              <a:lnTo>
                <a:pt x="0" y="581025"/>
              </a:lnTo>
              <a:lnTo>
                <a:pt x="66675" y="581025"/>
              </a:ln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99377</xdr:colOff>
      <xdr:row>6</xdr:row>
      <xdr:rowOff>44909</xdr:rowOff>
    </xdr:from>
    <xdr:to>
      <xdr:col>15</xdr:col>
      <xdr:colOff>612785</xdr:colOff>
      <xdr:row>10</xdr:row>
      <xdr:rowOff>134610</xdr:rowOff>
    </xdr:to>
    <xdr:sp macro="" textlink="">
      <xdr:nvSpPr>
        <xdr:cNvPr id="4" name="正方形/長方形 3"/>
        <xdr:cNvSpPr/>
      </xdr:nvSpPr>
      <xdr:spPr>
        <a:xfrm>
          <a:off x="3471227" y="1073609"/>
          <a:ext cx="3799533" cy="785026"/>
        </a:xfrm>
        <a:prstGeom prst="rect">
          <a:avLst/>
        </a:prstGeom>
        <a:solidFill>
          <a:srgbClr val="FFFF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グレーのセルに記入すると、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判定結果が出ます。</a:t>
          </a:r>
        </a:p>
      </xdr:txBody>
    </xdr:sp>
    <xdr:clientData/>
  </xdr:twoCellAnchor>
  <xdr:twoCellAnchor>
    <xdr:from>
      <xdr:col>6</xdr:col>
      <xdr:colOff>15154</xdr:colOff>
      <xdr:row>3</xdr:row>
      <xdr:rowOff>9525</xdr:rowOff>
    </xdr:from>
    <xdr:to>
      <xdr:col>8</xdr:col>
      <xdr:colOff>112360</xdr:colOff>
      <xdr:row>7</xdr:row>
      <xdr:rowOff>80237</xdr:rowOff>
    </xdr:to>
    <xdr:sp macro="" textlink="">
      <xdr:nvSpPr>
        <xdr:cNvPr id="5" name="右矢印 4"/>
        <xdr:cNvSpPr/>
      </xdr:nvSpPr>
      <xdr:spPr>
        <a:xfrm rot="11579109">
          <a:off x="2491654" y="523875"/>
          <a:ext cx="992556" cy="756512"/>
        </a:xfrm>
        <a:prstGeom prst="rightArrow">
          <a:avLst/>
        </a:prstGeom>
        <a:solidFill>
          <a:srgbClr val="FFFF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171074</xdr:colOff>
      <xdr:row>12</xdr:row>
      <xdr:rowOff>91955</xdr:rowOff>
    </xdr:from>
    <xdr:to>
      <xdr:col>5</xdr:col>
      <xdr:colOff>693178</xdr:colOff>
      <xdr:row>13</xdr:row>
      <xdr:rowOff>158060</xdr:rowOff>
    </xdr:to>
    <xdr:sp macro="" textlink="">
      <xdr:nvSpPr>
        <xdr:cNvPr id="6" name="右矢印 5"/>
        <xdr:cNvSpPr/>
      </xdr:nvSpPr>
      <xdr:spPr>
        <a:xfrm rot="257629">
          <a:off x="971174" y="2177930"/>
          <a:ext cx="1455554" cy="237555"/>
        </a:xfrm>
        <a:prstGeom prst="rightArrow">
          <a:avLst/>
        </a:prstGeom>
        <a:solidFill>
          <a:srgbClr val="FFFF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19050</xdr:colOff>
      <xdr:row>9</xdr:row>
      <xdr:rowOff>6677</xdr:rowOff>
    </xdr:from>
    <xdr:to>
      <xdr:col>1</xdr:col>
      <xdr:colOff>257175</xdr:colOff>
      <xdr:row>11</xdr:row>
      <xdr:rowOff>149552</xdr:rowOff>
    </xdr:to>
    <xdr:sp macro="" textlink="">
      <xdr:nvSpPr>
        <xdr:cNvPr id="7" name="上下矢印 6"/>
        <xdr:cNvSpPr/>
      </xdr:nvSpPr>
      <xdr:spPr>
        <a:xfrm>
          <a:off x="523875" y="1549727"/>
          <a:ext cx="238125" cy="514350"/>
        </a:xfrm>
        <a:prstGeom prst="up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20335</xdr:colOff>
      <xdr:row>6</xdr:row>
      <xdr:rowOff>160164</xdr:rowOff>
    </xdr:from>
    <xdr:to>
      <xdr:col>8</xdr:col>
      <xdr:colOff>146437</xdr:colOff>
      <xdr:row>10</xdr:row>
      <xdr:rowOff>125924</xdr:rowOff>
    </xdr:to>
    <xdr:sp macro="" textlink="">
      <xdr:nvSpPr>
        <xdr:cNvPr id="8" name="左矢印 7"/>
        <xdr:cNvSpPr/>
      </xdr:nvSpPr>
      <xdr:spPr>
        <a:xfrm rot="21107144">
          <a:off x="820435" y="1188864"/>
          <a:ext cx="2697852" cy="661085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いずれか○</a:t>
          </a:r>
        </a:p>
      </xdr:txBody>
    </xdr:sp>
    <xdr:clientData/>
  </xdr:twoCellAnchor>
  <xdr:twoCellAnchor>
    <xdr:from>
      <xdr:col>2</xdr:col>
      <xdr:colOff>121762</xdr:colOff>
      <xdr:row>13</xdr:row>
      <xdr:rowOff>11749</xdr:rowOff>
    </xdr:from>
    <xdr:to>
      <xdr:col>3</xdr:col>
      <xdr:colOff>168817</xdr:colOff>
      <xdr:row>18</xdr:row>
      <xdr:rowOff>13992</xdr:rowOff>
    </xdr:to>
    <xdr:sp macro="" textlink="">
      <xdr:nvSpPr>
        <xdr:cNvPr id="9" name="右矢印 8"/>
        <xdr:cNvSpPr/>
      </xdr:nvSpPr>
      <xdr:spPr>
        <a:xfrm rot="3140848">
          <a:off x="610893" y="2580143"/>
          <a:ext cx="859493" cy="237555"/>
        </a:xfrm>
        <a:prstGeom prst="rightArrow">
          <a:avLst/>
        </a:prstGeom>
        <a:solidFill>
          <a:srgbClr val="FFFF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723901</xdr:colOff>
      <xdr:row>8</xdr:row>
      <xdr:rowOff>54302</xdr:rowOff>
    </xdr:from>
    <xdr:to>
      <xdr:col>9</xdr:col>
      <xdr:colOff>314326</xdr:colOff>
      <xdr:row>12</xdr:row>
      <xdr:rowOff>111452</xdr:rowOff>
    </xdr:to>
    <xdr:sp macro="" textlink="">
      <xdr:nvSpPr>
        <xdr:cNvPr id="10" name="左矢印 9"/>
        <xdr:cNvSpPr/>
      </xdr:nvSpPr>
      <xdr:spPr>
        <a:xfrm>
          <a:off x="2457451" y="1425902"/>
          <a:ext cx="1485900" cy="7715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判定結果</a:t>
          </a:r>
        </a:p>
      </xdr:txBody>
    </xdr:sp>
    <xdr:clientData/>
  </xdr:twoCellAnchor>
  <xdr:twoCellAnchor>
    <xdr:from>
      <xdr:col>6</xdr:col>
      <xdr:colOff>362592</xdr:colOff>
      <xdr:row>10</xdr:row>
      <xdr:rowOff>38993</xdr:rowOff>
    </xdr:from>
    <xdr:to>
      <xdr:col>8</xdr:col>
      <xdr:colOff>238767</xdr:colOff>
      <xdr:row>45</xdr:row>
      <xdr:rowOff>169569</xdr:rowOff>
    </xdr:to>
    <xdr:sp macro="" textlink="">
      <xdr:nvSpPr>
        <xdr:cNvPr id="11" name="左矢印 10"/>
        <xdr:cNvSpPr/>
      </xdr:nvSpPr>
      <xdr:spPr>
        <a:xfrm rot="17452583">
          <a:off x="144904" y="4457206"/>
          <a:ext cx="6159901" cy="7715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判定結果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63"/>
  <sheetViews>
    <sheetView tabSelected="1" view="pageBreakPreview" zoomScaleNormal="100" zoomScaleSheetLayoutView="100" workbookViewId="0"/>
  </sheetViews>
  <sheetFormatPr defaultRowHeight="13.5" x14ac:dyDescent="0.15"/>
  <cols>
    <col min="1" max="1" width="6.625" style="18" customWidth="1"/>
    <col min="2" max="2" width="3.875" style="17" customWidth="1"/>
    <col min="3" max="3" width="2.5" style="18" customWidth="1"/>
    <col min="4" max="5" width="4.875" style="18" customWidth="1"/>
    <col min="6" max="6" width="9.75" style="18" customWidth="1"/>
    <col min="7" max="7" width="7.375" style="18" bestFit="1" customWidth="1"/>
    <col min="8" max="8" width="4.625" style="18" customWidth="1"/>
    <col min="9" max="9" width="3.375" style="18" bestFit="1" customWidth="1"/>
    <col min="10" max="10" width="5.5" style="18" customWidth="1"/>
    <col min="11" max="11" width="3.375" style="18" bestFit="1" customWidth="1"/>
    <col min="12" max="12" width="9.5" style="18" customWidth="1"/>
    <col min="13" max="13" width="9" style="18"/>
    <col min="14" max="14" width="3.375" style="18" bestFit="1" customWidth="1"/>
    <col min="15" max="16384" width="9" style="18"/>
  </cols>
  <sheetData>
    <row r="1" spans="1:7" x14ac:dyDescent="0.15">
      <c r="A1" s="18" t="s">
        <v>46</v>
      </c>
    </row>
    <row r="3" spans="1:7" x14ac:dyDescent="0.15">
      <c r="A3" s="44" t="s">
        <v>38</v>
      </c>
      <c r="B3" s="18" t="s">
        <v>42</v>
      </c>
    </row>
    <row r="4" spans="1:7" s="34" customFormat="1" x14ac:dyDescent="0.15">
      <c r="A4" s="44"/>
      <c r="E4" s="23"/>
      <c r="F4" s="23"/>
    </row>
    <row r="5" spans="1:7" s="34" customFormat="1" x14ac:dyDescent="0.15">
      <c r="A5" s="44"/>
      <c r="B5" s="34" t="s">
        <v>20</v>
      </c>
      <c r="E5" s="50"/>
      <c r="F5" s="50"/>
      <c r="G5" s="18" t="s">
        <v>23</v>
      </c>
    </row>
    <row r="6" spans="1:7" s="34" customFormat="1" x14ac:dyDescent="0.15">
      <c r="A6" s="44"/>
      <c r="E6" s="23"/>
      <c r="F6" s="23"/>
    </row>
    <row r="7" spans="1:7" s="34" customFormat="1" x14ac:dyDescent="0.15">
      <c r="A7" s="44" t="s">
        <v>37</v>
      </c>
      <c r="B7" s="43" t="s">
        <v>43</v>
      </c>
      <c r="C7" s="43"/>
      <c r="D7" s="43"/>
      <c r="E7" s="23"/>
      <c r="F7" s="23"/>
      <c r="G7" s="43"/>
    </row>
    <row r="9" spans="1:7" x14ac:dyDescent="0.15">
      <c r="B9" s="47"/>
      <c r="C9" s="18" t="s">
        <v>31</v>
      </c>
    </row>
    <row r="10" spans="1:7" ht="14.25" thickBot="1" x14ac:dyDescent="0.2">
      <c r="D10" s="51" t="s">
        <v>35</v>
      </c>
      <c r="E10" s="52"/>
      <c r="F10" s="29">
        <v>55</v>
      </c>
      <c r="G10" s="18" t="s">
        <v>23</v>
      </c>
    </row>
    <row r="11" spans="1:7" ht="15" thickBot="1" x14ac:dyDescent="0.2">
      <c r="D11" s="53" t="s">
        <v>21</v>
      </c>
      <c r="E11" s="54"/>
      <c r="F11" s="46" t="str">
        <f>IF(B9="","",IF(E5&gt;=55,"○","×"))</f>
        <v/>
      </c>
    </row>
    <row r="13" spans="1:7" x14ac:dyDescent="0.15">
      <c r="B13" s="47"/>
      <c r="C13" s="18" t="s">
        <v>32</v>
      </c>
    </row>
    <row r="14" spans="1:7" x14ac:dyDescent="0.15">
      <c r="D14" s="18" t="s">
        <v>45</v>
      </c>
    </row>
    <row r="15" spans="1:7" s="34" customFormat="1" x14ac:dyDescent="0.15">
      <c r="B15" s="32"/>
      <c r="D15" s="55" t="s">
        <v>6</v>
      </c>
      <c r="E15" s="55"/>
      <c r="F15" s="56"/>
      <c r="G15" s="48"/>
    </row>
    <row r="16" spans="1:7" x14ac:dyDescent="0.15">
      <c r="D16" s="9"/>
      <c r="E16" s="9"/>
      <c r="F16" s="9"/>
      <c r="G16" s="30" t="s">
        <v>36</v>
      </c>
    </row>
    <row r="17" spans="4:7" x14ac:dyDescent="0.15">
      <c r="D17" s="57" t="s">
        <v>5</v>
      </c>
      <c r="E17" s="57"/>
      <c r="F17" s="57"/>
      <c r="G17" s="28" t="str">
        <f>IF(G15="","",EDATE(G15,3))</f>
        <v/>
      </c>
    </row>
    <row r="18" spans="4:7" x14ac:dyDescent="0.15">
      <c r="D18" s="49"/>
      <c r="E18" s="49"/>
      <c r="F18" s="49"/>
    </row>
    <row r="19" spans="4:7" x14ac:dyDescent="0.15">
      <c r="D19" s="59" t="s">
        <v>4</v>
      </c>
      <c r="E19" s="59"/>
      <c r="F19" s="59"/>
      <c r="G19" s="4" t="s">
        <v>0</v>
      </c>
    </row>
    <row r="20" spans="4:7" x14ac:dyDescent="0.15">
      <c r="D20" s="60"/>
      <c r="E20" s="60"/>
      <c r="F20" s="60"/>
      <c r="G20" s="27" t="str">
        <f t="shared" ref="G20:G30" si="0">IF(D20="","",DATEDIF(D20,$G$17,"Y"))</f>
        <v/>
      </c>
    </row>
    <row r="21" spans="4:7" x14ac:dyDescent="0.15">
      <c r="D21" s="60"/>
      <c r="E21" s="60"/>
      <c r="F21" s="60"/>
      <c r="G21" s="20" t="str">
        <f t="shared" si="0"/>
        <v/>
      </c>
    </row>
    <row r="22" spans="4:7" x14ac:dyDescent="0.15">
      <c r="D22" s="60"/>
      <c r="E22" s="60"/>
      <c r="F22" s="60"/>
      <c r="G22" s="20" t="str">
        <f t="shared" si="0"/>
        <v/>
      </c>
    </row>
    <row r="23" spans="4:7" x14ac:dyDescent="0.15">
      <c r="D23" s="60"/>
      <c r="E23" s="60"/>
      <c r="F23" s="60"/>
      <c r="G23" s="20" t="str">
        <f t="shared" si="0"/>
        <v/>
      </c>
    </row>
    <row r="24" spans="4:7" x14ac:dyDescent="0.15">
      <c r="D24" s="60"/>
      <c r="E24" s="60"/>
      <c r="F24" s="60"/>
      <c r="G24" s="20" t="str">
        <f t="shared" si="0"/>
        <v/>
      </c>
    </row>
    <row r="25" spans="4:7" x14ac:dyDescent="0.15">
      <c r="D25" s="60"/>
      <c r="E25" s="60"/>
      <c r="F25" s="60"/>
      <c r="G25" s="20" t="str">
        <f t="shared" si="0"/>
        <v/>
      </c>
    </row>
    <row r="26" spans="4:7" x14ac:dyDescent="0.15">
      <c r="D26" s="60"/>
      <c r="E26" s="60"/>
      <c r="F26" s="60"/>
      <c r="G26" s="20" t="str">
        <f t="shared" si="0"/>
        <v/>
      </c>
    </row>
    <row r="27" spans="4:7" x14ac:dyDescent="0.15">
      <c r="D27" s="60"/>
      <c r="E27" s="60"/>
      <c r="F27" s="60"/>
      <c r="G27" s="20" t="str">
        <f t="shared" si="0"/>
        <v/>
      </c>
    </row>
    <row r="28" spans="4:7" x14ac:dyDescent="0.15">
      <c r="D28" s="58"/>
      <c r="E28" s="58"/>
      <c r="F28" s="58"/>
      <c r="G28" s="20" t="str">
        <f t="shared" si="0"/>
        <v/>
      </c>
    </row>
    <row r="29" spans="4:7" x14ac:dyDescent="0.15">
      <c r="D29" s="58"/>
      <c r="E29" s="58"/>
      <c r="F29" s="58"/>
      <c r="G29" s="20" t="str">
        <f t="shared" si="0"/>
        <v/>
      </c>
    </row>
    <row r="30" spans="4:7" x14ac:dyDescent="0.15">
      <c r="D30" s="58"/>
      <c r="E30" s="58"/>
      <c r="F30" s="58"/>
      <c r="G30" s="20" t="str">
        <f t="shared" si="0"/>
        <v/>
      </c>
    </row>
    <row r="32" spans="4:7" x14ac:dyDescent="0.15">
      <c r="D32" s="18" t="s">
        <v>2</v>
      </c>
    </row>
    <row r="33" spans="4:14" x14ac:dyDescent="0.15">
      <c r="D33" s="61" t="s">
        <v>24</v>
      </c>
      <c r="E33" s="62"/>
      <c r="F33" s="63"/>
      <c r="G33" s="5" t="s">
        <v>1</v>
      </c>
      <c r="H33" s="13"/>
      <c r="I33" s="62" t="s">
        <v>3</v>
      </c>
      <c r="J33" s="62"/>
      <c r="K33" s="6"/>
      <c r="L33" s="7" t="s">
        <v>7</v>
      </c>
    </row>
    <row r="34" spans="4:14" x14ac:dyDescent="0.15">
      <c r="D34" s="64">
        <v>0</v>
      </c>
      <c r="E34" s="65"/>
      <c r="F34" s="15">
        <v>3</v>
      </c>
      <c r="G34" s="19">
        <f>COUNTIFS($G$20:$G$30,"&gt;="&amp;D34,$G$20:$G$30,"&lt;"&amp;F34)</f>
        <v>0</v>
      </c>
      <c r="H34" s="13" t="s">
        <v>29</v>
      </c>
      <c r="I34" s="66">
        <v>0.25</v>
      </c>
      <c r="J34" s="67"/>
      <c r="K34" s="13" t="s">
        <v>30</v>
      </c>
      <c r="L34" s="20">
        <f>G34*I34</f>
        <v>0</v>
      </c>
    </row>
    <row r="35" spans="4:14" x14ac:dyDescent="0.15">
      <c r="D35" s="68">
        <v>3</v>
      </c>
      <c r="E35" s="69"/>
      <c r="F35" s="15">
        <v>6</v>
      </c>
      <c r="G35" s="19">
        <f t="shared" ref="G35:G37" si="1">COUNTIFS($G$20:$G$30,"&gt;="&amp;D35,$G$20:$G$30,"&lt;"&amp;F35)</f>
        <v>0</v>
      </c>
      <c r="H35" s="13" t="s">
        <v>29</v>
      </c>
      <c r="I35" s="66">
        <v>0.5</v>
      </c>
      <c r="J35" s="67"/>
      <c r="K35" s="13" t="s">
        <v>30</v>
      </c>
      <c r="L35" s="20">
        <f t="shared" ref="L35:L37" si="2">G35*I35</f>
        <v>0</v>
      </c>
    </row>
    <row r="36" spans="4:14" x14ac:dyDescent="0.15">
      <c r="D36" s="68">
        <v>6</v>
      </c>
      <c r="E36" s="69"/>
      <c r="F36" s="15">
        <v>10</v>
      </c>
      <c r="G36" s="19">
        <f t="shared" si="1"/>
        <v>0</v>
      </c>
      <c r="H36" s="13" t="s">
        <v>29</v>
      </c>
      <c r="I36" s="66">
        <v>0.75</v>
      </c>
      <c r="J36" s="67"/>
      <c r="K36" s="13" t="s">
        <v>30</v>
      </c>
      <c r="L36" s="20">
        <f t="shared" si="2"/>
        <v>0</v>
      </c>
    </row>
    <row r="37" spans="4:14" x14ac:dyDescent="0.15">
      <c r="D37" s="68">
        <v>10</v>
      </c>
      <c r="E37" s="69"/>
      <c r="F37" s="16">
        <v>999</v>
      </c>
      <c r="G37" s="19">
        <f t="shared" si="1"/>
        <v>0</v>
      </c>
      <c r="H37" s="13" t="s">
        <v>29</v>
      </c>
      <c r="I37" s="66">
        <v>1</v>
      </c>
      <c r="J37" s="67"/>
      <c r="K37" s="13" t="s">
        <v>30</v>
      </c>
      <c r="L37" s="21">
        <f t="shared" si="2"/>
        <v>0</v>
      </c>
    </row>
    <row r="38" spans="4:14" x14ac:dyDescent="0.15">
      <c r="D38" s="8"/>
      <c r="E38" s="9"/>
      <c r="F38" s="9"/>
      <c r="G38" s="22"/>
      <c r="H38" s="22"/>
      <c r="I38" s="22"/>
      <c r="J38" s="22"/>
      <c r="K38" s="25" t="s">
        <v>33</v>
      </c>
      <c r="L38" s="2">
        <f>SUM(L34:L37)</f>
        <v>0</v>
      </c>
    </row>
    <row r="39" spans="4:14" x14ac:dyDescent="0.15">
      <c r="L39" s="18" t="s">
        <v>10</v>
      </c>
      <c r="M39" s="1"/>
      <c r="N39" s="1"/>
    </row>
    <row r="40" spans="4:14" ht="13.5" customHeight="1" x14ac:dyDescent="0.15">
      <c r="L40" s="18" t="s">
        <v>11</v>
      </c>
    </row>
    <row r="41" spans="4:14" x14ac:dyDescent="0.15">
      <c r="D41" s="18" t="s">
        <v>34</v>
      </c>
    </row>
    <row r="42" spans="4:14" x14ac:dyDescent="0.15">
      <c r="D42" s="11"/>
      <c r="E42" s="11"/>
      <c r="F42" s="10" t="s">
        <v>28</v>
      </c>
      <c r="G42" s="11"/>
      <c r="H42" s="11"/>
      <c r="I42" s="11"/>
      <c r="J42" s="11"/>
      <c r="K42" s="11"/>
    </row>
    <row r="43" spans="4:14" x14ac:dyDescent="0.15">
      <c r="D43" s="10">
        <v>25</v>
      </c>
      <c r="E43" s="10" t="s">
        <v>25</v>
      </c>
      <c r="F43" s="24">
        <f>L38</f>
        <v>0</v>
      </c>
      <c r="G43" s="23" t="s">
        <v>26</v>
      </c>
      <c r="H43" s="23">
        <v>25</v>
      </c>
      <c r="I43" s="23" t="s">
        <v>27</v>
      </c>
      <c r="J43" s="71">
        <f>D43*F43+H43</f>
        <v>25</v>
      </c>
      <c r="K43" s="71"/>
      <c r="L43" s="11" t="s">
        <v>22</v>
      </c>
    </row>
    <row r="44" spans="4:14" x14ac:dyDescent="0.15">
      <c r="I44" s="18" t="s">
        <v>8</v>
      </c>
    </row>
    <row r="45" spans="4:14" x14ac:dyDescent="0.15">
      <c r="I45" s="12" t="s">
        <v>9</v>
      </c>
    </row>
    <row r="46" spans="4:14" ht="14.25" thickBot="1" x14ac:dyDescent="0.2">
      <c r="D46" s="51" t="s">
        <v>35</v>
      </c>
      <c r="E46" s="52"/>
      <c r="F46" s="26">
        <f>J43</f>
        <v>25</v>
      </c>
      <c r="G46" s="18" t="s">
        <v>23</v>
      </c>
    </row>
    <row r="47" spans="4:14" ht="15" thickBot="1" x14ac:dyDescent="0.2">
      <c r="D47" s="53" t="s">
        <v>21</v>
      </c>
      <c r="E47" s="54"/>
      <c r="F47" s="45" t="str">
        <f>IF(B13="","",IF(E5&gt;=F46,"○","×"))</f>
        <v/>
      </c>
    </row>
    <row r="50" spans="1:14" x14ac:dyDescent="0.15">
      <c r="B50" s="18" t="s">
        <v>19</v>
      </c>
    </row>
    <row r="51" spans="1:14" ht="13.5" customHeight="1" x14ac:dyDescent="0.15">
      <c r="B51" s="70" t="s">
        <v>18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x14ac:dyDescent="0.15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</row>
    <row r="53" spans="1:14" x14ac:dyDescent="0.15">
      <c r="B53" s="18"/>
    </row>
    <row r="54" spans="1:14" x14ac:dyDescent="0.15">
      <c r="B54" s="18" t="s">
        <v>16</v>
      </c>
    </row>
    <row r="55" spans="1:14" x14ac:dyDescent="0.15">
      <c r="B55" s="18" t="s">
        <v>12</v>
      </c>
    </row>
    <row r="56" spans="1:14" x14ac:dyDescent="0.15">
      <c r="B56" s="18" t="s">
        <v>17</v>
      </c>
    </row>
    <row r="57" spans="1:14" x14ac:dyDescent="0.15">
      <c r="B57" s="18" t="s">
        <v>13</v>
      </c>
    </row>
    <row r="58" spans="1:14" ht="13.5" customHeight="1" x14ac:dyDescent="0.15">
      <c r="A58" s="3"/>
      <c r="B58" s="18" t="s">
        <v>14</v>
      </c>
    </row>
    <row r="59" spans="1:14" x14ac:dyDescent="0.15">
      <c r="A59" s="3"/>
      <c r="B59" s="18" t="s">
        <v>15</v>
      </c>
    </row>
    <row r="60" spans="1:14" x14ac:dyDescent="0.15">
      <c r="A60" s="3"/>
      <c r="B60" s="14"/>
    </row>
    <row r="61" spans="1:14" x14ac:dyDescent="0.15">
      <c r="A61" s="3"/>
      <c r="B61" s="14"/>
    </row>
    <row r="62" spans="1:14" x14ac:dyDescent="0.15">
      <c r="A62" s="3"/>
      <c r="B62" s="14"/>
    </row>
    <row r="63" spans="1:14" hidden="1" x14ac:dyDescent="0.15">
      <c r="A63" s="18" t="s">
        <v>40</v>
      </c>
    </row>
  </sheetData>
  <mergeCells count="32">
    <mergeCell ref="D47:E47"/>
    <mergeCell ref="B51:N52"/>
    <mergeCell ref="D36:E36"/>
    <mergeCell ref="I36:J36"/>
    <mergeCell ref="D37:E37"/>
    <mergeCell ref="I37:J37"/>
    <mergeCell ref="J43:K43"/>
    <mergeCell ref="D46:E46"/>
    <mergeCell ref="D33:F33"/>
    <mergeCell ref="I33:J33"/>
    <mergeCell ref="D34:E34"/>
    <mergeCell ref="I34:J34"/>
    <mergeCell ref="D35:E35"/>
    <mergeCell ref="I35:J35"/>
    <mergeCell ref="D30:F30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18:F18"/>
    <mergeCell ref="E5:F5"/>
    <mergeCell ref="D10:E10"/>
    <mergeCell ref="D11:E11"/>
    <mergeCell ref="D15:F15"/>
    <mergeCell ref="D17:F17"/>
  </mergeCells>
  <phoneticPr fontId="1"/>
  <conditionalFormatting sqref="D14:L47">
    <cfRule type="expression" dxfId="3" priority="2">
      <formula>$B$13=""</formula>
    </cfRule>
  </conditionalFormatting>
  <conditionalFormatting sqref="D10:G11">
    <cfRule type="expression" dxfId="2" priority="1">
      <formula>$B$9=""</formula>
    </cfRule>
  </conditionalFormatting>
  <dataValidations count="2">
    <dataValidation type="list" allowBlank="1" showInputMessage="1" showErrorMessage="1" sqref="B13">
      <formula1>$A$62:$A$63</formula1>
    </dataValidation>
    <dataValidation type="list" showInputMessage="1" showErrorMessage="1" sqref="B9">
      <formula1>$A$62:$A$63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61"/>
  <sheetViews>
    <sheetView view="pageBreakPreview" zoomScaleNormal="100" zoomScaleSheetLayoutView="100" workbookViewId="0">
      <selection activeCell="G14" sqref="G14"/>
    </sheetView>
  </sheetViews>
  <sheetFormatPr defaultRowHeight="13.5" x14ac:dyDescent="0.15"/>
  <cols>
    <col min="1" max="1" width="6.625" style="34" customWidth="1"/>
    <col min="2" max="2" width="3.875" style="32" customWidth="1"/>
    <col min="3" max="3" width="2.5" style="34" customWidth="1"/>
    <col min="4" max="5" width="4.875" style="34" customWidth="1"/>
    <col min="6" max="6" width="9.75" style="34" customWidth="1"/>
    <col min="7" max="7" width="7.375" style="34" bestFit="1" customWidth="1"/>
    <col min="8" max="8" width="4.625" style="34" customWidth="1"/>
    <col min="9" max="9" width="3.375" style="34" bestFit="1" customWidth="1"/>
    <col min="10" max="10" width="5.5" style="34" customWidth="1"/>
    <col min="11" max="11" width="3.375" style="34" bestFit="1" customWidth="1"/>
    <col min="12" max="12" width="9.5" style="34" customWidth="1"/>
    <col min="13" max="13" width="9" style="34"/>
    <col min="14" max="14" width="3.375" style="34" bestFit="1" customWidth="1"/>
    <col min="15" max="16384" width="9" style="34"/>
  </cols>
  <sheetData>
    <row r="1" spans="1:7" x14ac:dyDescent="0.15">
      <c r="A1" s="34" t="s">
        <v>44</v>
      </c>
    </row>
    <row r="3" spans="1:7" x14ac:dyDescent="0.15">
      <c r="A3" s="44" t="s">
        <v>38</v>
      </c>
      <c r="B3" s="34" t="s">
        <v>42</v>
      </c>
    </row>
    <row r="4" spans="1:7" x14ac:dyDescent="0.15">
      <c r="A4" s="44"/>
      <c r="B4" s="34"/>
      <c r="E4" s="23"/>
      <c r="F4" s="23"/>
    </row>
    <row r="5" spans="1:7" x14ac:dyDescent="0.15">
      <c r="A5" s="44"/>
      <c r="B5" s="34" t="s">
        <v>20</v>
      </c>
      <c r="E5" s="74">
        <v>98.74</v>
      </c>
      <c r="F5" s="74"/>
      <c r="G5" s="34" t="s">
        <v>23</v>
      </c>
    </row>
    <row r="6" spans="1:7" x14ac:dyDescent="0.15">
      <c r="A6" s="44"/>
      <c r="B6" s="34"/>
      <c r="E6" s="23"/>
      <c r="F6" s="23"/>
    </row>
    <row r="7" spans="1:7" x14ac:dyDescent="0.15">
      <c r="A7" s="44" t="s">
        <v>37</v>
      </c>
      <c r="B7" s="43" t="s">
        <v>43</v>
      </c>
      <c r="C7" s="43"/>
      <c r="D7" s="43"/>
      <c r="E7" s="23"/>
      <c r="F7" s="23"/>
      <c r="G7" s="43"/>
    </row>
    <row r="9" spans="1:7" x14ac:dyDescent="0.15">
      <c r="B9" s="31" t="s">
        <v>39</v>
      </c>
      <c r="C9" s="34" t="s">
        <v>31</v>
      </c>
    </row>
    <row r="10" spans="1:7" ht="14.25" thickBot="1" x14ac:dyDescent="0.2">
      <c r="D10" s="51" t="s">
        <v>35</v>
      </c>
      <c r="E10" s="52"/>
      <c r="F10" s="29">
        <v>55</v>
      </c>
      <c r="G10" s="34" t="s">
        <v>23</v>
      </c>
    </row>
    <row r="11" spans="1:7" ht="15" thickBot="1" x14ac:dyDescent="0.2">
      <c r="D11" s="53" t="s">
        <v>21</v>
      </c>
      <c r="E11" s="54"/>
      <c r="F11" s="46" t="str">
        <f>IF(B9="","",IF(E5&gt;=55,"○","×"))</f>
        <v>○</v>
      </c>
    </row>
    <row r="13" spans="1:7" x14ac:dyDescent="0.15">
      <c r="B13" s="31" t="s">
        <v>40</v>
      </c>
      <c r="C13" s="34" t="s">
        <v>41</v>
      </c>
    </row>
    <row r="14" spans="1:7" x14ac:dyDescent="0.15">
      <c r="D14" s="55" t="s">
        <v>6</v>
      </c>
      <c r="E14" s="55"/>
      <c r="F14" s="56"/>
      <c r="G14" s="33">
        <v>45202</v>
      </c>
    </row>
    <row r="15" spans="1:7" x14ac:dyDescent="0.15">
      <c r="D15" s="9"/>
      <c r="E15" s="9"/>
      <c r="F15" s="9"/>
      <c r="G15" s="30" t="s">
        <v>36</v>
      </c>
    </row>
    <row r="16" spans="1:7" x14ac:dyDescent="0.15">
      <c r="D16" s="57" t="s">
        <v>5</v>
      </c>
      <c r="E16" s="57"/>
      <c r="F16" s="57"/>
      <c r="G16" s="28">
        <f>IF(G14="","",EDATE(G14,3))</f>
        <v>45294</v>
      </c>
    </row>
    <row r="17" spans="4:12" x14ac:dyDescent="0.15">
      <c r="D17" s="49"/>
      <c r="E17" s="49"/>
      <c r="F17" s="49"/>
    </row>
    <row r="18" spans="4:12" x14ac:dyDescent="0.15">
      <c r="D18" s="59" t="s">
        <v>4</v>
      </c>
      <c r="E18" s="59"/>
      <c r="F18" s="59"/>
      <c r="G18" s="4" t="s">
        <v>0</v>
      </c>
    </row>
    <row r="19" spans="4:12" x14ac:dyDescent="0.15">
      <c r="D19" s="73">
        <v>33362</v>
      </c>
      <c r="E19" s="73"/>
      <c r="F19" s="73"/>
      <c r="G19" s="27">
        <f t="shared" ref="G19:G29" si="0">IF(D19="","",DATEDIF(D19,$G$16,"Y"))</f>
        <v>32</v>
      </c>
    </row>
    <row r="20" spans="4:12" x14ac:dyDescent="0.15">
      <c r="D20" s="73">
        <v>33696</v>
      </c>
      <c r="E20" s="73"/>
      <c r="F20" s="73"/>
      <c r="G20" s="20">
        <f t="shared" si="0"/>
        <v>31</v>
      </c>
    </row>
    <row r="21" spans="4:12" x14ac:dyDescent="0.15">
      <c r="D21" s="73">
        <v>43134</v>
      </c>
      <c r="E21" s="73"/>
      <c r="F21" s="73"/>
      <c r="G21" s="20">
        <f t="shared" si="0"/>
        <v>5</v>
      </c>
    </row>
    <row r="22" spans="4:12" x14ac:dyDescent="0.15">
      <c r="D22" s="73">
        <v>44259</v>
      </c>
      <c r="E22" s="73"/>
      <c r="F22" s="73"/>
      <c r="G22" s="20">
        <f t="shared" si="0"/>
        <v>2</v>
      </c>
    </row>
    <row r="23" spans="4:12" x14ac:dyDescent="0.15">
      <c r="D23" s="73"/>
      <c r="E23" s="73"/>
      <c r="F23" s="73"/>
      <c r="G23" s="20" t="str">
        <f t="shared" si="0"/>
        <v/>
      </c>
    </row>
    <row r="24" spans="4:12" x14ac:dyDescent="0.15">
      <c r="D24" s="73"/>
      <c r="E24" s="73"/>
      <c r="F24" s="73"/>
      <c r="G24" s="20" t="str">
        <f t="shared" si="0"/>
        <v/>
      </c>
    </row>
    <row r="25" spans="4:12" x14ac:dyDescent="0.15">
      <c r="D25" s="73"/>
      <c r="E25" s="73"/>
      <c r="F25" s="73"/>
      <c r="G25" s="20" t="str">
        <f t="shared" si="0"/>
        <v/>
      </c>
    </row>
    <row r="26" spans="4:12" x14ac:dyDescent="0.15">
      <c r="D26" s="73"/>
      <c r="E26" s="73"/>
      <c r="F26" s="73"/>
      <c r="G26" s="20" t="str">
        <f t="shared" si="0"/>
        <v/>
      </c>
    </row>
    <row r="27" spans="4:12" x14ac:dyDescent="0.15">
      <c r="D27" s="72"/>
      <c r="E27" s="72"/>
      <c r="F27" s="72"/>
      <c r="G27" s="20" t="str">
        <f t="shared" si="0"/>
        <v/>
      </c>
    </row>
    <row r="28" spans="4:12" x14ac:dyDescent="0.15">
      <c r="D28" s="72"/>
      <c r="E28" s="72"/>
      <c r="F28" s="72"/>
      <c r="G28" s="20" t="str">
        <f t="shared" si="0"/>
        <v/>
      </c>
    </row>
    <row r="29" spans="4:12" x14ac:dyDescent="0.15">
      <c r="D29" s="72"/>
      <c r="E29" s="72"/>
      <c r="F29" s="72"/>
      <c r="G29" s="20" t="str">
        <f t="shared" si="0"/>
        <v/>
      </c>
    </row>
    <row r="31" spans="4:12" x14ac:dyDescent="0.15">
      <c r="D31" s="34" t="s">
        <v>2</v>
      </c>
    </row>
    <row r="32" spans="4:12" x14ac:dyDescent="0.15">
      <c r="D32" s="61" t="s">
        <v>24</v>
      </c>
      <c r="E32" s="62"/>
      <c r="F32" s="63"/>
      <c r="G32" s="36" t="s">
        <v>1</v>
      </c>
      <c r="H32" s="13"/>
      <c r="I32" s="62" t="s">
        <v>3</v>
      </c>
      <c r="J32" s="62"/>
      <c r="K32" s="37"/>
      <c r="L32" s="38" t="s">
        <v>7</v>
      </c>
    </row>
    <row r="33" spans="4:14" x14ac:dyDescent="0.15">
      <c r="D33" s="64">
        <v>0</v>
      </c>
      <c r="E33" s="65"/>
      <c r="F33" s="15">
        <v>3</v>
      </c>
      <c r="G33" s="42">
        <f>COUNTIFS($G$19:$G$29,"&gt;="&amp;D33,$G$19:$G$29,"&lt;"&amp;F33)</f>
        <v>1</v>
      </c>
      <c r="H33" s="13" t="s">
        <v>29</v>
      </c>
      <c r="I33" s="66">
        <v>0.25</v>
      </c>
      <c r="J33" s="67"/>
      <c r="K33" s="13" t="s">
        <v>30</v>
      </c>
      <c r="L33" s="20">
        <f>G33*I33</f>
        <v>0.25</v>
      </c>
    </row>
    <row r="34" spans="4:14" x14ac:dyDescent="0.15">
      <c r="D34" s="68">
        <v>3</v>
      </c>
      <c r="E34" s="69"/>
      <c r="F34" s="15">
        <v>6</v>
      </c>
      <c r="G34" s="42">
        <f t="shared" ref="G34:G36" si="1">COUNTIFS($G$19:$G$29,"&gt;="&amp;D34,$G$19:$G$29,"&lt;"&amp;F34)</f>
        <v>1</v>
      </c>
      <c r="H34" s="13" t="s">
        <v>29</v>
      </c>
      <c r="I34" s="66">
        <v>0.5</v>
      </c>
      <c r="J34" s="67"/>
      <c r="K34" s="13" t="s">
        <v>30</v>
      </c>
      <c r="L34" s="20">
        <f t="shared" ref="L34:L36" si="2">G34*I34</f>
        <v>0.5</v>
      </c>
    </row>
    <row r="35" spans="4:14" x14ac:dyDescent="0.15">
      <c r="D35" s="68">
        <v>6</v>
      </c>
      <c r="E35" s="69"/>
      <c r="F35" s="15">
        <v>10</v>
      </c>
      <c r="G35" s="42">
        <f t="shared" si="1"/>
        <v>0</v>
      </c>
      <c r="H35" s="13" t="s">
        <v>29</v>
      </c>
      <c r="I35" s="66">
        <v>0.75</v>
      </c>
      <c r="J35" s="67"/>
      <c r="K35" s="13" t="s">
        <v>30</v>
      </c>
      <c r="L35" s="20">
        <f t="shared" si="2"/>
        <v>0</v>
      </c>
    </row>
    <row r="36" spans="4:14" x14ac:dyDescent="0.15">
      <c r="D36" s="68">
        <v>10</v>
      </c>
      <c r="E36" s="69"/>
      <c r="F36" s="16">
        <v>999</v>
      </c>
      <c r="G36" s="42">
        <f t="shared" si="1"/>
        <v>2</v>
      </c>
      <c r="H36" s="13" t="s">
        <v>29</v>
      </c>
      <c r="I36" s="66">
        <v>1</v>
      </c>
      <c r="J36" s="67"/>
      <c r="K36" s="13" t="s">
        <v>30</v>
      </c>
      <c r="L36" s="21">
        <f t="shared" si="2"/>
        <v>2</v>
      </c>
    </row>
    <row r="37" spans="4:14" x14ac:dyDescent="0.15">
      <c r="D37" s="35"/>
      <c r="E37" s="9"/>
      <c r="F37" s="9"/>
      <c r="G37" s="22"/>
      <c r="H37" s="22"/>
      <c r="I37" s="22"/>
      <c r="J37" s="22"/>
      <c r="K37" s="25" t="s">
        <v>33</v>
      </c>
      <c r="L37" s="41">
        <f>SUM(L33:L36)</f>
        <v>2.75</v>
      </c>
    </row>
    <row r="38" spans="4:14" x14ac:dyDescent="0.15">
      <c r="L38" s="34" t="s">
        <v>10</v>
      </c>
      <c r="M38" s="1"/>
      <c r="N38" s="1"/>
    </row>
    <row r="39" spans="4:14" ht="13.5" customHeight="1" x14ac:dyDescent="0.15">
      <c r="L39" s="34" t="s">
        <v>11</v>
      </c>
    </row>
    <row r="40" spans="4:14" x14ac:dyDescent="0.15">
      <c r="D40" s="34" t="s">
        <v>34</v>
      </c>
    </row>
    <row r="41" spans="4:14" x14ac:dyDescent="0.15">
      <c r="D41" s="11"/>
      <c r="E41" s="11"/>
      <c r="F41" s="10" t="s">
        <v>28</v>
      </c>
      <c r="G41" s="11"/>
      <c r="H41" s="11"/>
      <c r="I41" s="11"/>
      <c r="J41" s="11"/>
      <c r="K41" s="11"/>
    </row>
    <row r="42" spans="4:14" x14ac:dyDescent="0.15">
      <c r="D42" s="10">
        <v>25</v>
      </c>
      <c r="E42" s="10" t="s">
        <v>25</v>
      </c>
      <c r="F42" s="39">
        <f>L37</f>
        <v>2.75</v>
      </c>
      <c r="G42" s="23" t="s">
        <v>26</v>
      </c>
      <c r="H42" s="23">
        <v>25</v>
      </c>
      <c r="I42" s="23" t="s">
        <v>27</v>
      </c>
      <c r="J42" s="71">
        <f>D42*F42+H42</f>
        <v>93.75</v>
      </c>
      <c r="K42" s="71"/>
      <c r="L42" s="11" t="s">
        <v>22</v>
      </c>
    </row>
    <row r="43" spans="4:14" x14ac:dyDescent="0.15">
      <c r="I43" s="34" t="s">
        <v>8</v>
      </c>
    </row>
    <row r="44" spans="4:14" x14ac:dyDescent="0.15">
      <c r="I44" s="12" t="s">
        <v>9</v>
      </c>
    </row>
    <row r="45" spans="4:14" ht="14.25" thickBot="1" x14ac:dyDescent="0.2">
      <c r="D45" s="51" t="s">
        <v>35</v>
      </c>
      <c r="E45" s="52"/>
      <c r="F45" s="26">
        <f>J42</f>
        <v>93.75</v>
      </c>
      <c r="G45" s="34" t="s">
        <v>23</v>
      </c>
    </row>
    <row r="46" spans="4:14" ht="15" thickBot="1" x14ac:dyDescent="0.2">
      <c r="D46" s="53" t="s">
        <v>21</v>
      </c>
      <c r="E46" s="54"/>
      <c r="F46" s="45" t="str">
        <f>IF(B13="","",IF(E5&gt;=F45,"○","×"))</f>
        <v>○</v>
      </c>
    </row>
    <row r="49" spans="1:14" x14ac:dyDescent="0.15">
      <c r="B49" s="34" t="s">
        <v>19</v>
      </c>
    </row>
    <row r="50" spans="1:14" ht="13.5" customHeight="1" x14ac:dyDescent="0.15">
      <c r="B50" s="70" t="s">
        <v>18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1:14" x14ac:dyDescent="0.15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1:14" x14ac:dyDescent="0.15">
      <c r="B52" s="34"/>
    </row>
    <row r="53" spans="1:14" x14ac:dyDescent="0.15">
      <c r="B53" s="34" t="s">
        <v>16</v>
      </c>
    </row>
    <row r="54" spans="1:14" x14ac:dyDescent="0.15">
      <c r="B54" s="34" t="s">
        <v>12</v>
      </c>
    </row>
    <row r="55" spans="1:14" x14ac:dyDescent="0.15">
      <c r="B55" s="34" t="s">
        <v>17</v>
      </c>
    </row>
    <row r="56" spans="1:14" x14ac:dyDescent="0.15">
      <c r="B56" s="34" t="s">
        <v>13</v>
      </c>
    </row>
    <row r="57" spans="1:14" ht="13.5" customHeight="1" x14ac:dyDescent="0.15">
      <c r="A57" s="40"/>
      <c r="B57" s="34" t="s">
        <v>14</v>
      </c>
    </row>
    <row r="58" spans="1:14" x14ac:dyDescent="0.15">
      <c r="A58" s="40"/>
      <c r="B58" s="34" t="s">
        <v>15</v>
      </c>
    </row>
    <row r="59" spans="1:14" x14ac:dyDescent="0.15">
      <c r="A59" s="40"/>
      <c r="B59" s="14"/>
    </row>
    <row r="60" spans="1:14" x14ac:dyDescent="0.15">
      <c r="A60" s="40"/>
      <c r="B60" s="14"/>
    </row>
    <row r="61" spans="1:14" x14ac:dyDescent="0.15">
      <c r="A61" s="40"/>
      <c r="B61" s="14"/>
    </row>
  </sheetData>
  <mergeCells count="32">
    <mergeCell ref="D17:F17"/>
    <mergeCell ref="E5:F5"/>
    <mergeCell ref="D10:E10"/>
    <mergeCell ref="D11:E11"/>
    <mergeCell ref="D14:F14"/>
    <mergeCell ref="D16:F16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32:F32"/>
    <mergeCell ref="I32:J32"/>
    <mergeCell ref="D33:E33"/>
    <mergeCell ref="I33:J33"/>
    <mergeCell ref="D34:E34"/>
    <mergeCell ref="I34:J34"/>
    <mergeCell ref="D46:E46"/>
    <mergeCell ref="B50:N51"/>
    <mergeCell ref="D35:E35"/>
    <mergeCell ref="I35:J35"/>
    <mergeCell ref="D36:E36"/>
    <mergeCell ref="I36:J36"/>
    <mergeCell ref="J42:K42"/>
    <mergeCell ref="D45:E45"/>
  </mergeCells>
  <phoneticPr fontId="1"/>
  <conditionalFormatting sqref="C14:L46">
    <cfRule type="expression" dxfId="1" priority="2">
      <formula>$B$13=""</formula>
    </cfRule>
  </conditionalFormatting>
  <conditionalFormatting sqref="D10:G11">
    <cfRule type="expression" dxfId="0" priority="1">
      <formula>$B$9=""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計算シート</vt:lpstr>
      <vt:lpstr>記入例</vt:lpstr>
      <vt:lpstr>記入例!Print_Area</vt:lpstr>
      <vt:lpstr>計算シート!Print_Area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2022-03-16T05:44:19Z</dcterms:modified>
</cp:coreProperties>
</file>